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95" windowHeight="6630" activeTab="1"/>
  </bookViews>
  <sheets>
    <sheet name=" " sheetId="1" r:id="rId1"/>
    <sheet name="Oversikt" sheetId="2" r:id="rId2"/>
    <sheet name="Basis" sheetId="3" r:id="rId3"/>
    <sheet name="Prosjekter" sheetId="4" r:id="rId4"/>
  </sheets>
  <definedNames>
    <definedName name="Macro1">#REF!</definedName>
    <definedName name="Macro10">#REF!</definedName>
    <definedName name="Macro11">#REF!</definedName>
    <definedName name="Macro12">#REF!</definedName>
    <definedName name="Macro13">#REF!</definedName>
    <definedName name="Macro14">#REF!</definedName>
    <definedName name="Macro15">#REF!</definedName>
    <definedName name="Macro16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_xlnm.Print_Area" localSheetId="0">' '!$A$1:$G$45</definedName>
    <definedName name="_xlnm.Print_Area" localSheetId="1">'Oversikt'!$A$1:$C$37</definedName>
    <definedName name="Recover">#REF!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<sst xmlns="http://schemas.openxmlformats.org/spreadsheetml/2006/main" count="161" uniqueCount="128">
  <si>
    <t xml:space="preserve"> </t>
  </si>
  <si>
    <t>Tekst</t>
  </si>
  <si>
    <t xml:space="preserve">Regnskap </t>
  </si>
  <si>
    <t>Dekningsbidrag</t>
  </si>
  <si>
    <t>Inntekter:</t>
  </si>
  <si>
    <t>Inntekter</t>
  </si>
  <si>
    <t>Forskning</t>
  </si>
  <si>
    <t>Stipendiater (lønn)</t>
  </si>
  <si>
    <t>Mastergradundervisning</t>
  </si>
  <si>
    <t>Nasjonal Institusjon</t>
  </si>
  <si>
    <t>Skyldig MVA 1998-2008</t>
  </si>
  <si>
    <t>Til disposisjon for bestyrer</t>
  </si>
  <si>
    <t>Generell drift</t>
  </si>
  <si>
    <t>Kjetil Larsen-drift</t>
  </si>
  <si>
    <t>Lønn-Tara Smith</t>
  </si>
  <si>
    <t>Kostnader</t>
  </si>
  <si>
    <t>Budsjett</t>
  </si>
  <si>
    <t>Regnskap</t>
  </si>
  <si>
    <t>Overhead inntekter</t>
  </si>
  <si>
    <t>Bevilgning</t>
  </si>
  <si>
    <t>Andre Inntekter</t>
  </si>
  <si>
    <t>Overført fra 2007</t>
  </si>
  <si>
    <t>Lønn</t>
  </si>
  <si>
    <t>Drift</t>
  </si>
  <si>
    <t>Prosjektavslutninger</t>
  </si>
  <si>
    <t>Sum Inntekter</t>
  </si>
  <si>
    <t>Sum kostnader</t>
  </si>
  <si>
    <t>Informasjonstiltak</t>
  </si>
  <si>
    <t>B) Eksternfinansiert virksomhet</t>
  </si>
  <si>
    <t>Sum inntekter</t>
  </si>
  <si>
    <t>C) Sum all virksomhet</t>
  </si>
  <si>
    <t>Basisvirksomhet</t>
  </si>
  <si>
    <t>Ekstern finansiert virksomhet</t>
  </si>
  <si>
    <t>Ekstern finansiert virksomhet ved SMR 31.12.2008.</t>
  </si>
  <si>
    <t xml:space="preserve">Kostnader </t>
  </si>
  <si>
    <t>Avvik kostnader</t>
  </si>
  <si>
    <t>Resultat</t>
  </si>
  <si>
    <t>121152 165669 V10</t>
  </si>
  <si>
    <t>121260 177432/V10</t>
  </si>
  <si>
    <t>121277 Samiske ba</t>
  </si>
  <si>
    <t>Sum prosjektserie 12</t>
  </si>
  <si>
    <t>141251 127143/330</t>
  </si>
  <si>
    <t>142565 145716/730</t>
  </si>
  <si>
    <t>142684 173585 S20</t>
  </si>
  <si>
    <t>143085 185965/S50</t>
  </si>
  <si>
    <t>Sum prosjektserie 14</t>
  </si>
  <si>
    <t>200259 Etiopia 10</t>
  </si>
  <si>
    <t>200273 Int Humret</t>
  </si>
  <si>
    <t>200317 CHN2029 Re</t>
  </si>
  <si>
    <t xml:space="preserve">200342 822.1 RSA </t>
  </si>
  <si>
    <t>200403 ChinaRegNa</t>
  </si>
  <si>
    <t>200418 Human righ</t>
  </si>
  <si>
    <t>200435 UD ETIOPIA</t>
  </si>
  <si>
    <t>200453 valg obs E</t>
  </si>
  <si>
    <t>200455 uD OSLOKOA</t>
  </si>
  <si>
    <t xml:space="preserve">200456 INDONESIA </t>
  </si>
  <si>
    <t>200457 KINAPROGRA</t>
  </si>
  <si>
    <t>200500 UD avtalen</t>
  </si>
  <si>
    <t>200516 KHM 106100</t>
  </si>
  <si>
    <t>200521 Forsknings</t>
  </si>
  <si>
    <t xml:space="preserve">200522 ICC legal </t>
  </si>
  <si>
    <t>200531 FROM WAR T</t>
  </si>
  <si>
    <t>200571 NORAD RAMM</t>
  </si>
  <si>
    <t>200572 Vietnamesi</t>
  </si>
  <si>
    <t>200577 Nasjonal I</t>
  </si>
  <si>
    <t xml:space="preserve">200582 Symposium </t>
  </si>
  <si>
    <t>200603 NCHR-EGYPT</t>
  </si>
  <si>
    <t>200634 NEPAL HR i</t>
  </si>
  <si>
    <t>200638 AU electio</t>
  </si>
  <si>
    <t>200639 NCHR Vietn</t>
  </si>
  <si>
    <t>200640 QZA 108107</t>
  </si>
  <si>
    <t>204780 Domsrefera</t>
  </si>
  <si>
    <t>204793 E-læringsk</t>
  </si>
  <si>
    <t>204797 Barns rett</t>
  </si>
  <si>
    <t>204809 Helseunder</t>
  </si>
  <si>
    <t>204819 Språk og m</t>
  </si>
  <si>
    <t>205400 281 01EUUt</t>
  </si>
  <si>
    <t>Sum prosjektserie 20</t>
  </si>
  <si>
    <t>211358 Etiopia De</t>
  </si>
  <si>
    <t xml:space="preserve">211368 Truth and </t>
  </si>
  <si>
    <t>211429 Colombia L</t>
  </si>
  <si>
    <t>211437 Seminar Li</t>
  </si>
  <si>
    <t>211442 Social con</t>
  </si>
  <si>
    <t>Sum prosjektserie 21</t>
  </si>
  <si>
    <t xml:space="preserve">420850 Statoil - </t>
  </si>
  <si>
    <t>Sum prosjektserie 42</t>
  </si>
  <si>
    <t>460656 MR I Norge</t>
  </si>
  <si>
    <t xml:space="preserve">460756 Fritt ord </t>
  </si>
  <si>
    <t>460847 Mediahøgsk</t>
  </si>
  <si>
    <t>Sum prosjektserie 46</t>
  </si>
  <si>
    <t>640330 CTI 2004 5</t>
  </si>
  <si>
    <t>Sum prosjektserie 64</t>
  </si>
  <si>
    <t>690189 POVERTY AN</t>
  </si>
  <si>
    <t>690218 IADB - Urf</t>
  </si>
  <si>
    <t>Sum prosjektserie 69</t>
  </si>
  <si>
    <t>Totalt</t>
  </si>
  <si>
    <t>A) Egenfinansiert virksomhet</t>
  </si>
  <si>
    <t>Investering</t>
  </si>
  <si>
    <t>Inntekter/bevilgninger</t>
  </si>
  <si>
    <t>Vit.ass.</t>
  </si>
  <si>
    <t>UNDP/KH</t>
  </si>
  <si>
    <t>Forskergruppe MR og utvikling</t>
  </si>
  <si>
    <t>Workshop HR</t>
  </si>
  <si>
    <t>Prosjektoppgjør</t>
  </si>
  <si>
    <t>Publiseringsstøttet/AF</t>
  </si>
  <si>
    <t>Forskningssatsing FUU</t>
  </si>
  <si>
    <t>Stipendiater (drift)</t>
  </si>
  <si>
    <t>Etter-og videreutdanning NI</t>
  </si>
  <si>
    <t>Kurs NI</t>
  </si>
  <si>
    <t>Workshop/AF</t>
  </si>
  <si>
    <t>Etikkprogrammet/AF</t>
  </si>
  <si>
    <t>Tidsskriftet NJHR</t>
  </si>
  <si>
    <t>Bibliotek (lønn og drift)</t>
  </si>
  <si>
    <t>Lønn fast vitenskaplig ansatte</t>
  </si>
  <si>
    <t>Tjenestereiser ledelse</t>
  </si>
  <si>
    <t>Annum fast vitenskaplig ansatte</t>
  </si>
  <si>
    <t>Velferdsmidler UiO</t>
  </si>
  <si>
    <t>IT (drift)</t>
  </si>
  <si>
    <t>Internhusleie UiO</t>
  </si>
  <si>
    <t>Lønn administrativt ansatte</t>
  </si>
  <si>
    <t>Databriller UiO</t>
  </si>
  <si>
    <t>Prosjekt</t>
  </si>
  <si>
    <t>Avvik</t>
  </si>
  <si>
    <t>Tildeling fra UiO</t>
  </si>
  <si>
    <t>Inngående balanse 2007</t>
  </si>
  <si>
    <t>Basisvirksomheten ved SMR sortert etter tiltak pr 31.12.08</t>
  </si>
  <si>
    <t>Årsregnskap SMR oppsummert all virksomhet pr 31.12.2008</t>
  </si>
  <si>
    <t>Tiltak</t>
  </si>
</sst>
</file>

<file path=xl/styles.xml><?xml version="1.0" encoding="utf-8"?>
<styleSheet xmlns="http://schemas.openxmlformats.org/spreadsheetml/2006/main">
  <numFmts count="3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[$-414]d\.\ mmmm\ yyyy"/>
    <numFmt numFmtId="184" formatCode="0.00;[Red]0.00"/>
    <numFmt numFmtId="185" formatCode="[&lt;=99999999]##_ ##_ ##_ ##;\(\+##\)_ ##_ ##_ ##_ ##"/>
    <numFmt numFmtId="186" formatCode="_(* #,##0.0_);_(* \(#,##0.0\);_(* &quot;-&quot;??_);_(@_)"/>
    <numFmt numFmtId="187" formatCode="_(* #,##0_);_(* \(#,##0\);_(* &quot;-&quot;??_);_(@_)"/>
    <numFmt numFmtId="188" formatCode="#,##0.0"/>
  </numFmts>
  <fonts count="27">
    <font>
      <sz val="10"/>
      <name val="Arial"/>
      <family val="2"/>
    </font>
    <font>
      <sz val="10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0" fillId="0" borderId="15" xfId="42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NumberForma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1" xfId="0" applyFont="1" applyBorder="1" applyAlignment="1">
      <alignment/>
    </xf>
    <xf numFmtId="3" fontId="0" fillId="0" borderId="25" xfId="0" applyNumberFormat="1" applyBorder="1" applyAlignment="1">
      <alignment/>
    </xf>
    <xf numFmtId="3" fontId="3" fillId="0" borderId="25" xfId="0" applyNumberFormat="1" applyFont="1" applyBorder="1" applyAlignment="1">
      <alignment horizontal="center"/>
    </xf>
    <xf numFmtId="3" fontId="0" fillId="0" borderId="25" xfId="42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3" fillId="0" borderId="26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27" xfId="0" applyNumberFormat="1" applyFont="1" applyBorder="1" applyAlignment="1">
      <alignment horizontal="center"/>
    </xf>
    <xf numFmtId="3" fontId="0" fillId="0" borderId="27" xfId="0" applyNumberFormat="1" applyBorder="1" applyAlignment="1">
      <alignment/>
    </xf>
    <xf numFmtId="3" fontId="3" fillId="0" borderId="27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3" fillId="0" borderId="28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3" fontId="0" fillId="0" borderId="29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3" fontId="23" fillId="0" borderId="29" xfId="0" applyNumberFormat="1" applyFont="1" applyBorder="1" applyAlignment="1">
      <alignment/>
    </xf>
    <xf numFmtId="0" fontId="24" fillId="4" borderId="29" xfId="0" applyFont="1" applyFill="1" applyBorder="1" applyAlignment="1">
      <alignment/>
    </xf>
    <xf numFmtId="0" fontId="23" fillId="4" borderId="29" xfId="0" applyFont="1" applyFill="1" applyBorder="1" applyAlignment="1">
      <alignment/>
    </xf>
    <xf numFmtId="14" fontId="24" fillId="4" borderId="29" xfId="0" applyNumberFormat="1" applyFont="1" applyFill="1" applyBorder="1" applyAlignment="1">
      <alignment/>
    </xf>
    <xf numFmtId="3" fontId="24" fillId="4" borderId="29" xfId="0" applyNumberFormat="1" applyFont="1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ont="1" applyFill="1" applyAlignment="1">
      <alignment/>
    </xf>
    <xf numFmtId="14" fontId="3" fillId="4" borderId="0" xfId="0" applyNumberFormat="1" applyFont="1" applyFill="1" applyAlignment="1">
      <alignment/>
    </xf>
    <xf numFmtId="0" fontId="3" fillId="4" borderId="24" xfId="0" applyFont="1" applyFill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9" xfId="42" applyNumberFormat="1" applyFont="1" applyBorder="1" applyAlignment="1">
      <alignment/>
    </xf>
    <xf numFmtId="3" fontId="0" fillId="0" borderId="29" xfId="42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1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29" xfId="0" applyNumberFormat="1" applyFont="1" applyFill="1" applyBorder="1" applyAlignment="1">
      <alignment/>
    </xf>
    <xf numFmtId="0" fontId="0" fillId="4" borderId="29" xfId="0" applyFont="1" applyFill="1" applyBorder="1" applyAlignment="1">
      <alignment/>
    </xf>
    <xf numFmtId="0" fontId="3" fillId="4" borderId="29" xfId="0" applyFont="1" applyFill="1" applyBorder="1" applyAlignment="1">
      <alignment horizontal="center"/>
    </xf>
    <xf numFmtId="0" fontId="3" fillId="4" borderId="29" xfId="0" applyFont="1" applyFill="1" applyBorder="1" applyAlignment="1">
      <alignment/>
    </xf>
    <xf numFmtId="3" fontId="3" fillId="4" borderId="29" xfId="0" applyNumberFormat="1" applyFont="1" applyFill="1" applyBorder="1" applyAlignment="1">
      <alignment/>
    </xf>
    <xf numFmtId="3" fontId="0" fillId="4" borderId="29" xfId="0" applyNumberFormat="1" applyFont="1" applyFill="1" applyBorder="1" applyAlignment="1">
      <alignment/>
    </xf>
    <xf numFmtId="3" fontId="0" fillId="0" borderId="29" xfId="0" applyNumberFormat="1" applyFont="1" applyBorder="1" applyAlignment="1">
      <alignment/>
    </xf>
    <xf numFmtId="0" fontId="0" fillId="4" borderId="24" xfId="0" applyFont="1" applyFill="1" applyBorder="1" applyAlignment="1">
      <alignment/>
    </xf>
    <xf numFmtId="0" fontId="3" fillId="4" borderId="30" xfId="0" applyFont="1" applyFill="1" applyBorder="1" applyAlignment="1">
      <alignment/>
    </xf>
    <xf numFmtId="0" fontId="0" fillId="4" borderId="31" xfId="0" applyFont="1" applyFill="1" applyBorder="1" applyAlignment="1">
      <alignment/>
    </xf>
    <xf numFmtId="0" fontId="0" fillId="4" borderId="32" xfId="0" applyFont="1" applyFill="1" applyBorder="1" applyAlignment="1">
      <alignment/>
    </xf>
    <xf numFmtId="0" fontId="0" fillId="4" borderId="24" xfId="0" applyFont="1" applyFill="1" applyBorder="1" applyAlignment="1">
      <alignment/>
    </xf>
    <xf numFmtId="0" fontId="3" fillId="4" borderId="24" xfId="0" applyFont="1" applyFill="1" applyBorder="1" applyAlignment="1">
      <alignment horizontal="center"/>
    </xf>
    <xf numFmtId="0" fontId="3" fillId="4" borderId="31" xfId="0" applyFont="1" applyFill="1" applyBorder="1" applyAlignment="1">
      <alignment/>
    </xf>
    <xf numFmtId="0" fontId="3" fillId="4" borderId="29" xfId="0" applyFont="1" applyFill="1" applyBorder="1" applyAlignment="1">
      <alignment horizontal="left"/>
    </xf>
    <xf numFmtId="3" fontId="3" fillId="4" borderId="29" xfId="0" applyNumberFormat="1" applyFont="1" applyFill="1" applyBorder="1" applyAlignment="1">
      <alignment horizontal="center"/>
    </xf>
    <xf numFmtId="0" fontId="3" fillId="4" borderId="29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SheetLayoutView="104" zoomScalePageLayoutView="0" workbookViewId="0" topLeftCell="A1">
      <selection activeCell="H26" sqref="H26:I26"/>
    </sheetView>
  </sheetViews>
  <sheetFormatPr defaultColWidth="9.140625" defaultRowHeight="12.75"/>
  <cols>
    <col min="1" max="1" width="11.140625" style="0" customWidth="1"/>
    <col min="2" max="2" width="23.7109375" style="0" customWidth="1"/>
    <col min="3" max="3" width="0.2890625" style="0" customWidth="1"/>
    <col min="4" max="4" width="0.2890625" style="0" hidden="1" customWidth="1"/>
    <col min="5" max="5" width="18.8515625" style="0" customWidth="1"/>
    <col min="6" max="6" width="15.57421875" style="0" customWidth="1"/>
    <col min="7" max="7" width="16.00390625" style="0" customWidth="1"/>
    <col min="14" max="14" width="23.8515625" style="0" bestFit="1" customWidth="1"/>
  </cols>
  <sheetData>
    <row r="1" spans="1:7" ht="18">
      <c r="A1" s="1"/>
      <c r="B1" s="1"/>
      <c r="C1" s="1"/>
      <c r="D1" s="1"/>
      <c r="G1" s="2"/>
    </row>
    <row r="2" spans="1:7" ht="18.75" thickBot="1">
      <c r="A2" s="1"/>
      <c r="B2" s="1"/>
      <c r="C2" s="1"/>
      <c r="D2" s="1"/>
      <c r="G2" s="2"/>
    </row>
    <row r="3" spans="1:7" ht="12.75">
      <c r="A3" s="8"/>
      <c r="B3" s="25"/>
      <c r="C3" s="9"/>
      <c r="D3" s="9"/>
      <c r="E3" s="31"/>
      <c r="F3" s="9"/>
      <c r="G3" s="23"/>
    </row>
    <row r="4" spans="1:14" ht="12.75">
      <c r="A4" s="10"/>
      <c r="B4" s="3"/>
      <c r="C4" s="4"/>
      <c r="D4" s="4"/>
      <c r="E4" s="32"/>
      <c r="F4" s="5"/>
      <c r="G4" s="24"/>
      <c r="N4" t="s">
        <v>0</v>
      </c>
    </row>
    <row r="5" spans="1:14" ht="12.75">
      <c r="A5" s="11"/>
      <c r="B5" s="26"/>
      <c r="C5" s="6"/>
      <c r="D5" s="6"/>
      <c r="E5" s="44"/>
      <c r="F5" s="7"/>
      <c r="G5" s="35"/>
      <c r="K5" t="s">
        <v>0</v>
      </c>
      <c r="N5" t="s">
        <v>0</v>
      </c>
    </row>
    <row r="6" spans="1:7" ht="12.75">
      <c r="A6" s="12"/>
      <c r="B6" s="27"/>
      <c r="C6" s="13"/>
      <c r="D6" s="13"/>
      <c r="E6" s="45"/>
      <c r="F6" s="40"/>
      <c r="G6" s="36"/>
    </row>
    <row r="7" spans="1:7" ht="12.75">
      <c r="A7" s="14"/>
      <c r="B7" s="27"/>
      <c r="C7" s="13"/>
      <c r="D7" s="13"/>
      <c r="E7" s="45"/>
      <c r="F7" s="40"/>
      <c r="G7" s="34"/>
    </row>
    <row r="8" spans="1:11" ht="12.75">
      <c r="A8" s="14"/>
      <c r="B8" s="33"/>
      <c r="C8" s="13"/>
      <c r="D8" s="13"/>
      <c r="E8" s="45"/>
      <c r="F8" s="40"/>
      <c r="G8" s="34"/>
      <c r="K8" t="s">
        <v>0</v>
      </c>
    </row>
    <row r="9" spans="1:7" ht="12.75">
      <c r="A9" s="15"/>
      <c r="B9" s="28"/>
      <c r="C9" s="16"/>
      <c r="D9" s="16"/>
      <c r="E9" s="46"/>
      <c r="F9" s="41"/>
      <c r="G9" s="37"/>
    </row>
    <row r="10" spans="1:7" ht="12.75">
      <c r="A10" s="15"/>
      <c r="B10" s="28"/>
      <c r="C10" s="16"/>
      <c r="D10" s="16"/>
      <c r="E10" s="46"/>
      <c r="F10" s="41"/>
      <c r="G10" s="37"/>
    </row>
    <row r="11" spans="1:7" ht="12.75">
      <c r="A11" s="17"/>
      <c r="B11" s="27"/>
      <c r="C11" s="13"/>
      <c r="D11" s="13"/>
      <c r="E11" s="45"/>
      <c r="F11" s="40"/>
      <c r="G11" s="34"/>
    </row>
    <row r="12" spans="1:7" ht="12.75">
      <c r="A12" s="17"/>
      <c r="B12" s="27"/>
      <c r="C12" s="13"/>
      <c r="D12" s="13"/>
      <c r="E12" s="45"/>
      <c r="F12" s="40"/>
      <c r="G12" s="34"/>
    </row>
    <row r="13" spans="1:7" ht="12.75">
      <c r="A13" s="18"/>
      <c r="B13" s="27"/>
      <c r="C13" s="13"/>
      <c r="D13" s="13"/>
      <c r="E13" s="45"/>
      <c r="F13" s="40"/>
      <c r="G13" s="34"/>
    </row>
    <row r="14" spans="1:7" ht="12.75">
      <c r="A14" s="18"/>
      <c r="B14" s="27"/>
      <c r="C14" s="13"/>
      <c r="D14" s="13"/>
      <c r="E14" s="45"/>
      <c r="F14" s="40"/>
      <c r="G14" s="34"/>
    </row>
    <row r="15" spans="1:7" ht="12.75">
      <c r="A15" s="18"/>
      <c r="B15" s="27"/>
      <c r="C15" s="13"/>
      <c r="D15" s="13"/>
      <c r="E15" s="45"/>
      <c r="F15" s="40"/>
      <c r="G15" s="34"/>
    </row>
    <row r="16" spans="1:7" ht="12.75">
      <c r="A16" s="18"/>
      <c r="B16" s="27"/>
      <c r="C16" s="13"/>
      <c r="D16" s="13"/>
      <c r="E16" s="45"/>
      <c r="F16" s="40"/>
      <c r="G16" s="34"/>
    </row>
    <row r="17" spans="1:7" ht="12.75">
      <c r="A17" s="18"/>
      <c r="B17" s="27"/>
      <c r="C17" s="13"/>
      <c r="D17" s="13"/>
      <c r="E17" s="45"/>
      <c r="F17" s="40"/>
      <c r="G17" s="34"/>
    </row>
    <row r="18" spans="1:7" ht="12.75">
      <c r="A18" s="18"/>
      <c r="B18" s="27"/>
      <c r="C18" s="13"/>
      <c r="D18" s="13"/>
      <c r="E18" s="45"/>
      <c r="F18" s="40"/>
      <c r="G18" s="34"/>
    </row>
    <row r="19" spans="1:7" ht="12.75">
      <c r="A19" s="18"/>
      <c r="B19" s="27"/>
      <c r="C19" s="13"/>
      <c r="D19" s="13"/>
      <c r="E19" s="45"/>
      <c r="F19" s="40"/>
      <c r="G19" s="34"/>
    </row>
    <row r="20" spans="1:7" ht="12.75">
      <c r="A20" s="18"/>
      <c r="B20" s="27"/>
      <c r="C20" s="13"/>
      <c r="D20" s="13"/>
      <c r="E20" s="45"/>
      <c r="F20" s="40"/>
      <c r="G20" s="34"/>
    </row>
    <row r="21" spans="1:7" ht="12.75">
      <c r="A21" s="18"/>
      <c r="B21" s="27"/>
      <c r="C21" s="13"/>
      <c r="D21" s="13"/>
      <c r="E21" s="45"/>
      <c r="F21" s="40"/>
      <c r="G21" s="34"/>
    </row>
    <row r="22" spans="1:7" ht="12.75">
      <c r="A22" s="18"/>
      <c r="B22" s="27"/>
      <c r="C22" s="13"/>
      <c r="D22" s="13"/>
      <c r="E22" s="45"/>
      <c r="F22" s="40"/>
      <c r="G22" s="34"/>
    </row>
    <row r="23" spans="1:7" ht="12.75">
      <c r="A23" s="18"/>
      <c r="B23" s="27"/>
      <c r="C23" s="13"/>
      <c r="D23" s="13"/>
      <c r="E23" s="45"/>
      <c r="F23" s="40"/>
      <c r="G23" s="34"/>
    </row>
    <row r="24" spans="1:7" ht="12.75">
      <c r="A24" s="18"/>
      <c r="B24" s="27"/>
      <c r="C24" s="13"/>
      <c r="D24" s="13"/>
      <c r="E24" s="45"/>
      <c r="F24" s="40"/>
      <c r="G24" s="34"/>
    </row>
    <row r="25" spans="1:7" ht="12.75">
      <c r="A25" s="18"/>
      <c r="B25" s="27"/>
      <c r="C25" s="13"/>
      <c r="D25" s="13"/>
      <c r="E25" s="45"/>
      <c r="F25" s="40"/>
      <c r="G25" s="34"/>
    </row>
    <row r="26" spans="1:7" ht="12.75">
      <c r="A26" s="18"/>
      <c r="B26" s="27"/>
      <c r="C26" s="13"/>
      <c r="D26" s="13"/>
      <c r="E26" s="45"/>
      <c r="F26" s="40"/>
      <c r="G26" s="34"/>
    </row>
    <row r="27" spans="1:7" ht="12.75">
      <c r="A27" s="18"/>
      <c r="B27" s="27"/>
      <c r="C27" s="13"/>
      <c r="D27" s="13"/>
      <c r="E27" s="45"/>
      <c r="F27" s="40"/>
      <c r="G27" s="34"/>
    </row>
    <row r="28" spans="1:7" ht="12.75">
      <c r="A28" s="18"/>
      <c r="B28" s="27"/>
      <c r="C28" s="13"/>
      <c r="D28" s="13"/>
      <c r="E28" s="45"/>
      <c r="F28" s="40"/>
      <c r="G28" s="34"/>
    </row>
    <row r="29" spans="1:7" ht="12.75">
      <c r="A29" s="18"/>
      <c r="B29" s="27"/>
      <c r="C29" s="13"/>
      <c r="D29" s="13"/>
      <c r="E29" s="45"/>
      <c r="F29" s="40"/>
      <c r="G29" s="34"/>
    </row>
    <row r="30" spans="1:7" ht="12.75">
      <c r="A30" s="18"/>
      <c r="B30" s="27"/>
      <c r="C30" s="13"/>
      <c r="D30" s="13"/>
      <c r="E30" s="45"/>
      <c r="F30" s="40"/>
      <c r="G30" s="34"/>
    </row>
    <row r="31" spans="1:7" ht="12.75">
      <c r="A31" s="18"/>
      <c r="B31" s="27"/>
      <c r="C31" s="13"/>
      <c r="D31" s="13"/>
      <c r="E31" s="45"/>
      <c r="F31" s="40"/>
      <c r="G31" s="34"/>
    </row>
    <row r="32" spans="1:7" ht="12.75">
      <c r="A32" s="18"/>
      <c r="B32" s="27"/>
      <c r="C32" s="13"/>
      <c r="D32" s="13"/>
      <c r="E32" s="45"/>
      <c r="F32" s="40"/>
      <c r="G32" s="34"/>
    </row>
    <row r="33" spans="1:7" ht="12.75">
      <c r="A33" s="18"/>
      <c r="B33" s="27"/>
      <c r="C33" s="13"/>
      <c r="D33" s="13"/>
      <c r="E33" s="45"/>
      <c r="F33" s="40"/>
      <c r="G33" s="34"/>
    </row>
    <row r="34" spans="1:7" ht="12.75">
      <c r="A34" s="18"/>
      <c r="B34" s="27"/>
      <c r="C34" s="13"/>
      <c r="D34" s="13"/>
      <c r="E34" s="45"/>
      <c r="F34" s="40"/>
      <c r="G34" s="34"/>
    </row>
    <row r="35" spans="1:7" ht="12.75">
      <c r="A35" s="18"/>
      <c r="B35" s="27"/>
      <c r="C35" s="13"/>
      <c r="D35" s="13"/>
      <c r="E35" s="45"/>
      <c r="F35" s="40"/>
      <c r="G35" s="34"/>
    </row>
    <row r="36" spans="1:7" ht="12.75">
      <c r="A36" s="18"/>
      <c r="B36" s="27"/>
      <c r="C36" s="13"/>
      <c r="D36" s="13"/>
      <c r="E36" s="45"/>
      <c r="F36" s="40"/>
      <c r="G36" s="34"/>
    </row>
    <row r="37" spans="1:7" ht="12.75">
      <c r="A37" s="18"/>
      <c r="B37" s="27"/>
      <c r="C37" s="13"/>
      <c r="D37" s="13"/>
      <c r="E37" s="45"/>
      <c r="F37" s="40"/>
      <c r="G37" s="34"/>
    </row>
    <row r="38" spans="1:7" ht="12.75">
      <c r="A38" s="18"/>
      <c r="B38" s="27"/>
      <c r="C38" s="13"/>
      <c r="D38" s="13"/>
      <c r="E38" s="45"/>
      <c r="F38" s="40"/>
      <c r="G38" s="34"/>
    </row>
    <row r="39" spans="1:7" ht="12.75">
      <c r="A39" s="18"/>
      <c r="B39" s="33"/>
      <c r="C39" s="13"/>
      <c r="D39" s="13"/>
      <c r="E39" s="45"/>
      <c r="F39" s="40"/>
      <c r="G39" s="34"/>
    </row>
    <row r="40" spans="1:7" ht="12.75">
      <c r="A40" s="18"/>
      <c r="B40" s="33"/>
      <c r="C40" s="13"/>
      <c r="D40" s="13"/>
      <c r="E40" s="45"/>
      <c r="F40" s="40"/>
      <c r="G40" s="34"/>
    </row>
    <row r="41" spans="1:7" ht="12.75">
      <c r="A41" s="18"/>
      <c r="B41" s="27"/>
      <c r="C41" s="13"/>
      <c r="D41" s="13"/>
      <c r="E41" s="45"/>
      <c r="F41" s="40"/>
      <c r="G41" s="34"/>
    </row>
    <row r="42" spans="1:7" ht="12.75">
      <c r="A42" s="18"/>
      <c r="B42" s="27"/>
      <c r="C42" s="13"/>
      <c r="D42" s="13"/>
      <c r="E42" s="45"/>
      <c r="F42" s="40"/>
      <c r="G42" s="34"/>
    </row>
    <row r="43" spans="1:7" ht="13.5" thickBot="1">
      <c r="A43" s="21"/>
      <c r="B43" s="29"/>
      <c r="C43" s="22"/>
      <c r="D43" s="22"/>
      <c r="E43" s="47"/>
      <c r="F43" s="42"/>
      <c r="G43" s="38"/>
    </row>
    <row r="44" spans="1:7" ht="13.5" thickBot="1">
      <c r="A44" s="50"/>
      <c r="B44" s="30"/>
      <c r="C44" s="20"/>
      <c r="D44" s="20"/>
      <c r="E44" s="48"/>
      <c r="F44" s="43"/>
      <c r="G44" s="39"/>
    </row>
    <row r="45" spans="1:7" ht="13.5" thickBot="1">
      <c r="A45" s="19"/>
      <c r="B45" s="30"/>
      <c r="C45" s="20"/>
      <c r="D45" s="20"/>
      <c r="E45" s="48"/>
      <c r="F45" s="43"/>
      <c r="G45" s="39"/>
    </row>
    <row r="48" ht="12.75">
      <c r="A48" s="4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SheetLayoutView="115" zoomScalePageLayoutView="0" workbookViewId="0" topLeftCell="A1">
      <pane ySplit="2" topLeftCell="BM3" activePane="bottomLeft" state="frozen"/>
      <selection pane="topLeft" activeCell="K41" sqref="K41"/>
      <selection pane="bottomLeft" activeCell="B1" sqref="B1"/>
    </sheetView>
  </sheetViews>
  <sheetFormatPr defaultColWidth="9.140625" defaultRowHeight="12.75"/>
  <cols>
    <col min="1" max="1" width="30.7109375" style="54" customWidth="1"/>
    <col min="2" max="2" width="15.421875" style="54" bestFit="1" customWidth="1"/>
    <col min="3" max="3" width="15.7109375" style="0" customWidth="1"/>
    <col min="4" max="4" width="10.421875" style="54" bestFit="1" customWidth="1"/>
    <col min="5" max="5" width="9.140625" style="54" customWidth="1"/>
    <col min="6" max="6" width="20.7109375" style="54" customWidth="1"/>
    <col min="7" max="7" width="9.140625" style="54" customWidth="1"/>
    <col min="8" max="8" width="9.28125" style="54" customWidth="1"/>
    <col min="9" max="16384" width="9.140625" style="54" customWidth="1"/>
  </cols>
  <sheetData>
    <row r="1" spans="1:3" ht="12.75">
      <c r="A1" s="68" t="s">
        <v>126</v>
      </c>
      <c r="B1" s="69"/>
      <c r="C1" s="69"/>
    </row>
    <row r="2" spans="1:3" ht="12.75">
      <c r="A2" s="68"/>
      <c r="B2" s="69"/>
      <c r="C2" s="69"/>
    </row>
    <row r="3" ht="13.5" thickBot="1">
      <c r="C3" s="54"/>
    </row>
    <row r="4" spans="1:3" ht="13.5" thickBot="1">
      <c r="A4" s="89" t="s">
        <v>96</v>
      </c>
      <c r="B4" s="90"/>
      <c r="C4" s="91"/>
    </row>
    <row r="5" spans="1:3" ht="12.75">
      <c r="A5" s="88"/>
      <c r="B5" s="71" t="s">
        <v>16</v>
      </c>
      <c r="C5" s="71" t="s">
        <v>17</v>
      </c>
    </row>
    <row r="6" spans="1:3" ht="12.75">
      <c r="A6" s="84" t="s">
        <v>5</v>
      </c>
      <c r="B6" s="82"/>
      <c r="C6" s="82"/>
    </row>
    <row r="7" spans="1:3" ht="12.75">
      <c r="A7" s="57" t="s">
        <v>18</v>
      </c>
      <c r="B7" s="55">
        <v>-8322000</v>
      </c>
      <c r="C7" s="55">
        <v>-10160349</v>
      </c>
    </row>
    <row r="8" spans="1:3" ht="12.75">
      <c r="A8" s="57" t="s">
        <v>19</v>
      </c>
      <c r="B8" s="55">
        <v>-9379884</v>
      </c>
      <c r="C8" s="55">
        <v>-9154615</v>
      </c>
    </row>
    <row r="9" spans="1:3" ht="12.75">
      <c r="A9" s="57" t="s">
        <v>20</v>
      </c>
      <c r="B9" s="55">
        <v>-1307999</v>
      </c>
      <c r="C9" s="55">
        <v>-480509</v>
      </c>
    </row>
    <row r="10" spans="1:3" ht="12.75">
      <c r="A10" s="57" t="s">
        <v>21</v>
      </c>
      <c r="B10" s="81">
        <v>-996598</v>
      </c>
      <c r="C10" s="81">
        <v>-996598</v>
      </c>
    </row>
    <row r="11" spans="1:3" ht="12.75">
      <c r="A11" s="84" t="s">
        <v>25</v>
      </c>
      <c r="B11" s="85">
        <v>-20006481</v>
      </c>
      <c r="C11" s="85">
        <f>SUM(C7:C10)</f>
        <v>-20792071</v>
      </c>
    </row>
    <row r="12" spans="1:3" ht="12.75">
      <c r="A12" s="84" t="s">
        <v>15</v>
      </c>
      <c r="B12" s="86" t="s">
        <v>0</v>
      </c>
      <c r="C12" s="86"/>
    </row>
    <row r="13" spans="1:3" ht="12.75">
      <c r="A13" s="57" t="s">
        <v>22</v>
      </c>
      <c r="B13" s="55">
        <v>12144886</v>
      </c>
      <c r="C13" s="55">
        <v>12802559</v>
      </c>
    </row>
    <row r="14" spans="1:3" ht="12.75">
      <c r="A14" s="57" t="s">
        <v>23</v>
      </c>
      <c r="B14" s="55">
        <v>6944009</v>
      </c>
      <c r="C14" s="55">
        <v>6326989</v>
      </c>
    </row>
    <row r="15" spans="1:3" ht="12.75">
      <c r="A15" s="57" t="s">
        <v>97</v>
      </c>
      <c r="B15" s="55">
        <v>380000</v>
      </c>
      <c r="C15" s="55">
        <v>1205252</v>
      </c>
    </row>
    <row r="16" spans="1:3" ht="12.75">
      <c r="A16" s="57" t="s">
        <v>24</v>
      </c>
      <c r="B16" s="55" t="s">
        <v>0</v>
      </c>
      <c r="C16" s="55">
        <v>-197362</v>
      </c>
    </row>
    <row r="17" spans="1:3" ht="12.75">
      <c r="A17" s="84" t="s">
        <v>26</v>
      </c>
      <c r="B17" s="85">
        <f>SUM(B13:B16)</f>
        <v>19468895</v>
      </c>
      <c r="C17" s="85">
        <f>SUM(C13:C16)</f>
        <v>20137438</v>
      </c>
    </row>
    <row r="18" spans="1:3" ht="12.75">
      <c r="A18" s="84" t="s">
        <v>95</v>
      </c>
      <c r="B18" s="85">
        <f>SUM(B11+B17)</f>
        <v>-537586</v>
      </c>
      <c r="C18" s="85">
        <f>SUM(C11+C17)</f>
        <v>-654633</v>
      </c>
    </row>
    <row r="19" ht="13.5" thickBot="1">
      <c r="C19" s="54"/>
    </row>
    <row r="20" spans="1:4" ht="13.5" thickBot="1">
      <c r="A20" s="89" t="s">
        <v>28</v>
      </c>
      <c r="B20" s="94"/>
      <c r="C20" s="91"/>
      <c r="D20" s="56"/>
    </row>
    <row r="21" spans="1:4" ht="12.75">
      <c r="A21" s="92"/>
      <c r="B21" s="93" t="s">
        <v>16</v>
      </c>
      <c r="C21" s="71" t="s">
        <v>17</v>
      </c>
      <c r="D21" s="56"/>
    </row>
    <row r="22" spans="1:4" ht="12.75">
      <c r="A22" s="84" t="s">
        <v>5</v>
      </c>
      <c r="B22" s="85"/>
      <c r="C22" s="85"/>
      <c r="D22" s="56"/>
    </row>
    <row r="23" spans="1:4" ht="12.75">
      <c r="A23" s="57" t="s">
        <v>98</v>
      </c>
      <c r="B23" s="55">
        <v>-59298941</v>
      </c>
      <c r="C23" s="55">
        <v>-59553106</v>
      </c>
      <c r="D23" s="56"/>
    </row>
    <row r="24" spans="1:4" ht="12.75">
      <c r="A24" s="57" t="s">
        <v>21</v>
      </c>
      <c r="B24" s="55">
        <v>-9426595</v>
      </c>
      <c r="C24" s="55">
        <v>-9426595</v>
      </c>
      <c r="D24" s="56"/>
    </row>
    <row r="25" spans="1:4" ht="12.75">
      <c r="A25" s="84" t="s">
        <v>29</v>
      </c>
      <c r="B25" s="85">
        <f>SUM(B23:B24)</f>
        <v>-68725536</v>
      </c>
      <c r="C25" s="85">
        <f>SUM(C23:C24)</f>
        <v>-68979701</v>
      </c>
      <c r="D25" s="58"/>
    </row>
    <row r="26" spans="1:4" ht="12.75">
      <c r="A26" s="84" t="s">
        <v>15</v>
      </c>
      <c r="B26" s="84"/>
      <c r="C26" s="86"/>
      <c r="D26" s="56"/>
    </row>
    <row r="27" spans="1:4" ht="12.75">
      <c r="A27" s="57" t="s">
        <v>22</v>
      </c>
      <c r="B27" s="55">
        <v>21813143</v>
      </c>
      <c r="C27" s="55">
        <v>22089571</v>
      </c>
      <c r="D27" s="56"/>
    </row>
    <row r="28" spans="1:4" ht="12.75">
      <c r="A28" s="57" t="s">
        <v>23</v>
      </c>
      <c r="B28" s="55">
        <v>40516682</v>
      </c>
      <c r="C28" s="55">
        <v>36571747</v>
      </c>
      <c r="D28" s="56"/>
    </row>
    <row r="29" spans="1:4" ht="12.75">
      <c r="A29" s="57" t="s">
        <v>24</v>
      </c>
      <c r="B29" s="55" t="s">
        <v>0</v>
      </c>
      <c r="C29" s="55">
        <v>306180</v>
      </c>
      <c r="D29" s="56"/>
    </row>
    <row r="30" spans="1:4" ht="12.75">
      <c r="A30" s="84" t="s">
        <v>26</v>
      </c>
      <c r="B30" s="85">
        <f>B27+B28</f>
        <v>62329825</v>
      </c>
      <c r="C30" s="85">
        <f>C27+C28+C29</f>
        <v>58967498</v>
      </c>
      <c r="D30" s="58"/>
    </row>
    <row r="31" spans="1:4" ht="12.75">
      <c r="A31" s="84" t="s">
        <v>95</v>
      </c>
      <c r="B31" s="85">
        <f>B25+B30</f>
        <v>-6395711</v>
      </c>
      <c r="C31" s="85">
        <f>C25+C30</f>
        <v>-10012203</v>
      </c>
      <c r="D31" s="56"/>
    </row>
    <row r="32" spans="1:4" ht="13.5" thickBot="1">
      <c r="A32" s="51"/>
      <c r="B32" s="51"/>
      <c r="C32" s="54"/>
      <c r="D32" s="59"/>
    </row>
    <row r="33" spans="1:4" ht="13.5" thickBot="1">
      <c r="A33" s="89" t="s">
        <v>30</v>
      </c>
      <c r="B33" s="94"/>
      <c r="C33" s="91"/>
      <c r="D33" s="59"/>
    </row>
    <row r="34" spans="1:4" ht="12.75">
      <c r="A34" s="92"/>
      <c r="B34" s="93" t="s">
        <v>16</v>
      </c>
      <c r="C34" s="71" t="s">
        <v>17</v>
      </c>
      <c r="D34" s="59"/>
    </row>
    <row r="35" spans="1:4" ht="12.75">
      <c r="A35" s="57" t="s">
        <v>31</v>
      </c>
      <c r="B35" s="55">
        <v>-537586</v>
      </c>
      <c r="C35" s="87">
        <v>-654633</v>
      </c>
      <c r="D35" s="59"/>
    </row>
    <row r="36" spans="1:4" ht="12.75">
      <c r="A36" s="57" t="s">
        <v>32</v>
      </c>
      <c r="B36" s="55">
        <f>B31</f>
        <v>-6395711</v>
      </c>
      <c r="C36" s="87">
        <f>C31</f>
        <v>-10012203</v>
      </c>
      <c r="D36" s="59"/>
    </row>
    <row r="37" spans="1:4" ht="12.75">
      <c r="A37" s="84" t="s">
        <v>95</v>
      </c>
      <c r="B37" s="85">
        <f>SUM(B35:B36)</f>
        <v>-6933297</v>
      </c>
      <c r="C37" s="85">
        <f>SUM(C35:C36)</f>
        <v>-10666836</v>
      </c>
      <c r="D37" s="59"/>
    </row>
    <row r="38" spans="2:4" ht="12.75">
      <c r="B38" s="60"/>
      <c r="C38" s="53"/>
      <c r="D38" s="59"/>
    </row>
    <row r="39" spans="3:4" ht="12.75">
      <c r="C39" s="53"/>
      <c r="D39" s="59"/>
    </row>
    <row r="61" ht="12.75">
      <c r="A61" s="61"/>
    </row>
    <row r="62" ht="12.75">
      <c r="A62" s="80"/>
    </row>
  </sheetData>
  <sheetProtection/>
  <printOptions/>
  <pageMargins left="0.7" right="0.7" top="0.75" bottom="0.75" header="0.3" footer="0.3"/>
  <pageSetup horizontalDpi="600" verticalDpi="600" orientation="portrait" paperSize="9" r:id="rId1"/>
  <headerFooter alignWithMargins="0">
    <oddHeader>&amp;RUtskrift pr. &amp;D, &amp;T</oddHeader>
    <oddFooter>&amp;L&amp;A&amp;F&amp;Rside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="115" zoomScaleNormal="115" zoomScaleSheetLayoutView="115" zoomScalePageLayoutView="0" workbookViewId="0" topLeftCell="A1">
      <pane ySplit="3" topLeftCell="BM12" activePane="bottomLeft" state="frozen"/>
      <selection pane="topLeft" activeCell="K41" sqref="K41"/>
      <selection pane="bottomLeft" activeCell="C41" sqref="C41"/>
    </sheetView>
  </sheetViews>
  <sheetFormatPr defaultColWidth="9.140625" defaultRowHeight="12.75"/>
  <cols>
    <col min="1" max="1" width="6.57421875" style="54" customWidth="1"/>
    <col min="2" max="2" width="10.140625" style="54" customWidth="1"/>
    <col min="3" max="3" width="27.8515625" style="54" bestFit="1" customWidth="1"/>
    <col min="4" max="4" width="15.421875" style="54" bestFit="1" customWidth="1"/>
    <col min="5" max="5" width="12.140625" style="0" customWidth="1"/>
    <col min="6" max="6" width="13.28125" style="54" bestFit="1" customWidth="1"/>
    <col min="7" max="7" width="9.7109375" style="54" bestFit="1" customWidth="1"/>
    <col min="8" max="8" width="9.140625" style="54" customWidth="1"/>
    <col min="9" max="9" width="9.28125" style="54" customWidth="1"/>
    <col min="10" max="16384" width="9.140625" style="54" customWidth="1"/>
  </cols>
  <sheetData>
    <row r="1" spans="1:6" ht="12.75">
      <c r="A1" s="68" t="s">
        <v>125</v>
      </c>
      <c r="B1" s="68"/>
      <c r="C1" s="68"/>
      <c r="D1" s="69"/>
      <c r="E1" s="69"/>
      <c r="F1" s="70"/>
    </row>
    <row r="2" spans="1:6" ht="12.75">
      <c r="A2" s="68"/>
      <c r="B2" s="68"/>
      <c r="C2" s="68"/>
      <c r="D2" s="69"/>
      <c r="E2" s="69"/>
      <c r="F2" s="70"/>
    </row>
    <row r="3" spans="1:6" ht="12.75">
      <c r="A3" s="83"/>
      <c r="B3" s="83" t="s">
        <v>127</v>
      </c>
      <c r="C3" s="83" t="s">
        <v>1</v>
      </c>
      <c r="D3" s="83" t="s">
        <v>16</v>
      </c>
      <c r="E3" s="84" t="s">
        <v>2</v>
      </c>
      <c r="F3" s="83" t="s">
        <v>122</v>
      </c>
    </row>
    <row r="4" spans="1:6" ht="12.75">
      <c r="A4" s="95" t="s">
        <v>4</v>
      </c>
      <c r="B4" s="95"/>
      <c r="C4" s="83"/>
      <c r="D4" s="96"/>
      <c r="E4" s="84"/>
      <c r="F4" s="96"/>
    </row>
    <row r="5" spans="1:6" ht="12.75">
      <c r="A5" s="75" t="s">
        <v>0</v>
      </c>
      <c r="B5" s="75"/>
      <c r="C5" s="57" t="s">
        <v>3</v>
      </c>
      <c r="D5" s="55">
        <v>-8322000</v>
      </c>
      <c r="E5" s="52">
        <v>-10160349.14</v>
      </c>
      <c r="F5" s="76">
        <v>1838349</v>
      </c>
    </row>
    <row r="6" spans="1:6" ht="12.75">
      <c r="A6" s="77" t="s">
        <v>0</v>
      </c>
      <c r="B6" s="77"/>
      <c r="C6" s="57" t="s">
        <v>123</v>
      </c>
      <c r="D6" s="55">
        <v>-9379884</v>
      </c>
      <c r="E6" s="52">
        <v>-9023445</v>
      </c>
      <c r="F6" s="55">
        <v>-356439</v>
      </c>
    </row>
    <row r="7" spans="1:6" ht="12.75">
      <c r="A7" s="77" t="s">
        <v>0</v>
      </c>
      <c r="B7" s="77"/>
      <c r="C7" s="74" t="s">
        <v>124</v>
      </c>
      <c r="D7" s="55">
        <v>-996598</v>
      </c>
      <c r="E7" s="52">
        <v>-996598</v>
      </c>
      <c r="F7" s="55">
        <v>0</v>
      </c>
    </row>
    <row r="8" spans="1:6" ht="12.75">
      <c r="A8" s="97" t="s">
        <v>29</v>
      </c>
      <c r="B8" s="97"/>
      <c r="C8" s="84"/>
      <c r="D8" s="85">
        <v>-18698482</v>
      </c>
      <c r="E8" s="85">
        <v>-20180392</v>
      </c>
      <c r="F8" s="85">
        <v>1481910</v>
      </c>
    </row>
    <row r="9" spans="1:6" ht="12.75">
      <c r="A9" s="57"/>
      <c r="B9" s="72">
        <v>100000</v>
      </c>
      <c r="C9" s="57" t="s">
        <v>6</v>
      </c>
      <c r="D9" s="55">
        <v>-500000</v>
      </c>
      <c r="E9" s="52">
        <v>-98882</v>
      </c>
      <c r="F9" s="55">
        <v>-401118</v>
      </c>
    </row>
    <row r="10" spans="1:6" ht="12.75">
      <c r="A10" s="57"/>
      <c r="B10" s="72">
        <v>100003</v>
      </c>
      <c r="C10" s="57" t="s">
        <v>105</v>
      </c>
      <c r="D10" s="55">
        <v>149996</v>
      </c>
      <c r="E10" s="52">
        <v>195159.89</v>
      </c>
      <c r="F10" s="55">
        <v>-45163.89</v>
      </c>
    </row>
    <row r="11" spans="1:6" ht="12.75">
      <c r="A11" s="57"/>
      <c r="B11" s="73">
        <v>100006</v>
      </c>
      <c r="C11" s="57" t="s">
        <v>99</v>
      </c>
      <c r="D11" s="55">
        <v>171460</v>
      </c>
      <c r="E11" s="52">
        <v>264326.88</v>
      </c>
      <c r="F11" s="55">
        <v>-92866.88</v>
      </c>
    </row>
    <row r="12" spans="1:6" ht="12.75">
      <c r="A12" s="57"/>
      <c r="B12" s="73">
        <v>100007</v>
      </c>
      <c r="C12" s="57" t="s">
        <v>100</v>
      </c>
      <c r="D12" s="55">
        <v>0</v>
      </c>
      <c r="E12" s="52">
        <v>-1248.1100000000001</v>
      </c>
      <c r="F12" s="55">
        <v>1248.1100000000001</v>
      </c>
    </row>
    <row r="13" spans="1:6" ht="12.75">
      <c r="A13" s="57"/>
      <c r="B13" s="73">
        <v>100038</v>
      </c>
      <c r="C13" s="57" t="s">
        <v>101</v>
      </c>
      <c r="D13" s="55">
        <v>25000</v>
      </c>
      <c r="E13" s="52">
        <v>144740.77</v>
      </c>
      <c r="F13" s="55">
        <v>-119740.77</v>
      </c>
    </row>
    <row r="14" spans="1:6" ht="12.75">
      <c r="A14" s="57"/>
      <c r="B14" s="73">
        <v>100090</v>
      </c>
      <c r="C14" s="57" t="s">
        <v>109</v>
      </c>
      <c r="D14" s="55">
        <v>0</v>
      </c>
      <c r="E14" s="52">
        <v>18941.48</v>
      </c>
      <c r="F14" s="55">
        <v>-18941.48</v>
      </c>
    </row>
    <row r="15" spans="1:6" ht="12.75">
      <c r="A15" s="57"/>
      <c r="B15" s="73">
        <v>106003</v>
      </c>
      <c r="C15" s="57" t="s">
        <v>102</v>
      </c>
      <c r="D15" s="55">
        <v>0</v>
      </c>
      <c r="E15" s="52">
        <v>1394.6000000000001</v>
      </c>
      <c r="F15" s="55">
        <v>-1394.6000000000001</v>
      </c>
    </row>
    <row r="16" spans="1:6" ht="12.75">
      <c r="A16" s="57"/>
      <c r="B16" s="73">
        <v>120000</v>
      </c>
      <c r="C16" s="57" t="s">
        <v>103</v>
      </c>
      <c r="D16" s="55">
        <v>-478000</v>
      </c>
      <c r="E16" s="52">
        <v>44458</v>
      </c>
      <c r="F16" s="55">
        <v>-522458</v>
      </c>
    </row>
    <row r="17" spans="1:6" ht="12.75">
      <c r="A17" s="57"/>
      <c r="B17" s="73">
        <v>350561</v>
      </c>
      <c r="C17" s="57" t="s">
        <v>104</v>
      </c>
      <c r="D17" s="55">
        <v>45000</v>
      </c>
      <c r="E17" s="52">
        <v>44103</v>
      </c>
      <c r="F17" s="55">
        <v>895</v>
      </c>
    </row>
    <row r="18" spans="1:6" ht="12.75">
      <c r="A18" s="57"/>
      <c r="B18" s="73">
        <v>352317</v>
      </c>
      <c r="C18" s="57" t="s">
        <v>13</v>
      </c>
      <c r="D18" s="55">
        <v>0</v>
      </c>
      <c r="E18" s="52">
        <v>15000</v>
      </c>
      <c r="F18" s="55">
        <v>-15000</v>
      </c>
    </row>
    <row r="19" spans="1:6" ht="12.75">
      <c r="A19" s="57"/>
      <c r="B19" s="73">
        <v>410000</v>
      </c>
      <c r="C19" s="57" t="s">
        <v>7</v>
      </c>
      <c r="D19" s="55">
        <v>1397003</v>
      </c>
      <c r="E19" s="52">
        <v>1606911</v>
      </c>
      <c r="F19" s="55">
        <v>-209908</v>
      </c>
    </row>
    <row r="20" spans="1:6" ht="12.75">
      <c r="A20" s="57"/>
      <c r="B20" s="73">
        <v>410065</v>
      </c>
      <c r="C20" s="57" t="s">
        <v>106</v>
      </c>
      <c r="D20" s="55">
        <v>45000</v>
      </c>
      <c r="E20" s="52">
        <v>12677</v>
      </c>
      <c r="F20" s="55">
        <v>32323</v>
      </c>
    </row>
    <row r="21" spans="1:6" ht="12.75">
      <c r="A21" s="57"/>
      <c r="B21" s="73">
        <v>500000</v>
      </c>
      <c r="C21" s="57" t="s">
        <v>107</v>
      </c>
      <c r="D21" s="55">
        <v>25000</v>
      </c>
      <c r="E21" s="52">
        <v>53668.51</v>
      </c>
      <c r="F21" s="55">
        <v>-28668.510000000002</v>
      </c>
    </row>
    <row r="22" spans="1:6" ht="12.75">
      <c r="A22" s="57"/>
      <c r="B22" s="73">
        <v>540000</v>
      </c>
      <c r="C22" s="57" t="s">
        <v>108</v>
      </c>
      <c r="D22" s="55">
        <v>0</v>
      </c>
      <c r="E22" s="52">
        <v>-188387</v>
      </c>
      <c r="F22" s="55">
        <v>188387</v>
      </c>
    </row>
    <row r="23" spans="1:6" ht="12.75">
      <c r="A23" s="57"/>
      <c r="B23" s="73">
        <v>612000</v>
      </c>
      <c r="C23" s="57" t="s">
        <v>8</v>
      </c>
      <c r="D23" s="55">
        <v>176000</v>
      </c>
      <c r="E23" s="52">
        <v>8762</v>
      </c>
      <c r="F23" s="55">
        <v>167238</v>
      </c>
    </row>
    <row r="24" spans="1:6" ht="12.75">
      <c r="A24" s="57"/>
      <c r="B24" s="73">
        <v>700001</v>
      </c>
      <c r="C24" s="57" t="s">
        <v>100</v>
      </c>
      <c r="D24" s="55">
        <v>0</v>
      </c>
      <c r="E24" s="52">
        <v>52872</v>
      </c>
      <c r="F24" s="55">
        <v>-52872</v>
      </c>
    </row>
    <row r="25" spans="1:6" ht="12.75">
      <c r="A25" s="57"/>
      <c r="B25" s="73">
        <v>700002</v>
      </c>
      <c r="C25" s="57" t="s">
        <v>110</v>
      </c>
      <c r="D25" s="55">
        <v>0</v>
      </c>
      <c r="E25" s="52">
        <v>6419</v>
      </c>
      <c r="F25" s="55">
        <v>-6419</v>
      </c>
    </row>
    <row r="26" spans="1:6" ht="12.75">
      <c r="A26" s="57"/>
      <c r="B26" s="73">
        <v>700013</v>
      </c>
      <c r="C26" s="57" t="s">
        <v>111</v>
      </c>
      <c r="D26" s="55">
        <v>92857</v>
      </c>
      <c r="E26" s="52">
        <v>77231.23</v>
      </c>
      <c r="F26" s="55">
        <v>15625.77</v>
      </c>
    </row>
    <row r="27" spans="1:6" ht="12.75">
      <c r="A27" s="57"/>
      <c r="B27" s="73">
        <v>800004</v>
      </c>
      <c r="C27" s="57" t="s">
        <v>112</v>
      </c>
      <c r="D27" s="55">
        <v>1264542</v>
      </c>
      <c r="E27" s="52">
        <v>1289793.97</v>
      </c>
      <c r="F27" s="55">
        <v>-25251.97</v>
      </c>
    </row>
    <row r="28" spans="1:6" ht="12.75">
      <c r="A28" s="57"/>
      <c r="B28" s="73">
        <v>800040</v>
      </c>
      <c r="C28" s="57" t="s">
        <v>9</v>
      </c>
      <c r="D28" s="55">
        <v>100000</v>
      </c>
      <c r="E28" s="52">
        <v>210248.69</v>
      </c>
      <c r="F28" s="55">
        <v>-110248.69</v>
      </c>
    </row>
    <row r="29" spans="1:6" ht="12.75">
      <c r="A29" s="57"/>
      <c r="B29" s="73">
        <v>840000</v>
      </c>
      <c r="C29" s="57" t="s">
        <v>27</v>
      </c>
      <c r="D29" s="55">
        <v>170000</v>
      </c>
      <c r="E29" s="52">
        <v>152368.15</v>
      </c>
      <c r="F29" s="55">
        <v>17631.850000000002</v>
      </c>
    </row>
    <row r="30" spans="1:6" ht="12.75">
      <c r="A30" s="57"/>
      <c r="B30" s="73">
        <v>890000</v>
      </c>
      <c r="C30" s="57" t="s">
        <v>113</v>
      </c>
      <c r="D30" s="55">
        <v>4809849</v>
      </c>
      <c r="E30" s="52">
        <v>4827833</v>
      </c>
      <c r="F30" s="55">
        <v>-17984</v>
      </c>
    </row>
    <row r="31" spans="1:6" ht="12.75">
      <c r="A31" s="57"/>
      <c r="B31" s="73">
        <v>890003</v>
      </c>
      <c r="C31" s="57" t="s">
        <v>11</v>
      </c>
      <c r="D31" s="55">
        <v>50000</v>
      </c>
      <c r="E31" s="52">
        <v>24968.72</v>
      </c>
      <c r="F31" s="55">
        <v>25031.28</v>
      </c>
    </row>
    <row r="32" spans="1:6" ht="12.75">
      <c r="A32" s="57"/>
      <c r="B32" s="73">
        <v>890010</v>
      </c>
      <c r="C32" s="57" t="s">
        <v>114</v>
      </c>
      <c r="D32" s="55">
        <v>200000</v>
      </c>
      <c r="E32" s="52">
        <v>118261.12</v>
      </c>
      <c r="F32" s="55">
        <v>81738.88</v>
      </c>
    </row>
    <row r="33" spans="1:6" ht="12.75">
      <c r="A33" s="57"/>
      <c r="B33" s="73">
        <v>890011</v>
      </c>
      <c r="C33" s="57" t="s">
        <v>115</v>
      </c>
      <c r="D33" s="55">
        <v>135000</v>
      </c>
      <c r="E33" s="52">
        <v>286240.54</v>
      </c>
      <c r="F33" s="55">
        <v>-151240.54</v>
      </c>
    </row>
    <row r="34" spans="1:6" ht="12.75">
      <c r="A34" s="57"/>
      <c r="B34" s="73">
        <v>900000</v>
      </c>
      <c r="C34" s="57" t="s">
        <v>12</v>
      </c>
      <c r="D34" s="55">
        <v>2323721</v>
      </c>
      <c r="E34" s="52">
        <v>2625102</v>
      </c>
      <c r="F34" s="55">
        <v>-301381</v>
      </c>
    </row>
    <row r="35" spans="1:6" ht="12.75">
      <c r="A35" s="57"/>
      <c r="B35" s="73">
        <v>900050</v>
      </c>
      <c r="C35" s="57" t="s">
        <v>116</v>
      </c>
      <c r="D35" s="55">
        <v>0</v>
      </c>
      <c r="E35" s="52">
        <v>-6170</v>
      </c>
      <c r="F35" s="55">
        <v>6170</v>
      </c>
    </row>
    <row r="36" spans="1:6" ht="12.75">
      <c r="A36" s="57"/>
      <c r="B36" s="73">
        <v>900122</v>
      </c>
      <c r="C36" s="57" t="s">
        <v>14</v>
      </c>
      <c r="D36" s="55">
        <v>0</v>
      </c>
      <c r="E36" s="52">
        <v>121333.44</v>
      </c>
      <c r="F36" s="55">
        <v>-121333.44</v>
      </c>
    </row>
    <row r="37" spans="1:12" ht="12.75">
      <c r="A37" s="57"/>
      <c r="B37" s="73">
        <v>901000</v>
      </c>
      <c r="C37" s="74" t="s">
        <v>117</v>
      </c>
      <c r="D37" s="55">
        <v>400000</v>
      </c>
      <c r="E37" s="52">
        <v>655097.23</v>
      </c>
      <c r="F37" s="55">
        <v>-255097.23</v>
      </c>
      <c r="L37" s="60"/>
    </row>
    <row r="38" spans="1:6" ht="12.75">
      <c r="A38" s="57"/>
      <c r="B38" s="73">
        <v>904000</v>
      </c>
      <c r="C38" s="74" t="s">
        <v>118</v>
      </c>
      <c r="D38" s="55">
        <v>2927004</v>
      </c>
      <c r="E38" s="52">
        <v>2927000</v>
      </c>
      <c r="F38" s="55">
        <v>4</v>
      </c>
    </row>
    <row r="39" spans="1:6" ht="12.75">
      <c r="A39" s="57"/>
      <c r="B39" s="73">
        <v>990000</v>
      </c>
      <c r="C39" s="57" t="s">
        <v>119</v>
      </c>
      <c r="D39" s="55">
        <v>4631463</v>
      </c>
      <c r="E39" s="52">
        <v>4068159</v>
      </c>
      <c r="F39" s="55">
        <v>563304</v>
      </c>
    </row>
    <row r="40" spans="1:6" ht="12.75">
      <c r="A40" s="57"/>
      <c r="B40" s="73">
        <v>990030</v>
      </c>
      <c r="C40" s="57" t="s">
        <v>120</v>
      </c>
      <c r="D40" s="55">
        <v>0</v>
      </c>
      <c r="E40" s="52">
        <v>4400</v>
      </c>
      <c r="F40" s="55">
        <v>-4400</v>
      </c>
    </row>
    <row r="41" spans="1:6" ht="12.75">
      <c r="A41" s="57"/>
      <c r="B41" s="73">
        <v>990200</v>
      </c>
      <c r="C41" s="57" t="s">
        <v>10</v>
      </c>
      <c r="D41" s="55">
        <v>0</v>
      </c>
      <c r="E41" s="52">
        <v>22264.83</v>
      </c>
      <c r="F41" s="55">
        <v>-22264.83</v>
      </c>
    </row>
    <row r="42" spans="1:7" ht="12.75">
      <c r="A42" s="95" t="s">
        <v>26</v>
      </c>
      <c r="B42" s="83"/>
      <c r="C42" s="84"/>
      <c r="D42" s="85">
        <f>SUM(D9:D41)</f>
        <v>18160895</v>
      </c>
      <c r="E42" s="85">
        <f>SUM(E9:E41)</f>
        <v>19585048.939999998</v>
      </c>
      <c r="F42" s="85">
        <f>SUM(F9:F41)</f>
        <v>-1424155.94</v>
      </c>
      <c r="G42" s="60"/>
    </row>
    <row r="43" spans="1:6" ht="12.75">
      <c r="A43" s="84" t="s">
        <v>95</v>
      </c>
      <c r="B43" s="84"/>
      <c r="C43" s="84"/>
      <c r="D43" s="85">
        <v>-537586.73</v>
      </c>
      <c r="E43" s="85">
        <v>-654633.26</v>
      </c>
      <c r="F43" s="85" t="s">
        <v>0</v>
      </c>
    </row>
    <row r="46" spans="1:2" ht="12.75">
      <c r="A46" s="61"/>
      <c r="B46" s="61"/>
    </row>
    <row r="65" spans="1:2" ht="12.75">
      <c r="A65" s="61"/>
      <c r="B65" s="61"/>
    </row>
    <row r="66" spans="1:2" ht="12.75">
      <c r="A66" s="80"/>
      <c r="B66" s="80"/>
    </row>
  </sheetData>
  <sheetProtection/>
  <printOptions/>
  <pageMargins left="0.7" right="0.7" top="0.75" bottom="0.75" header="0.3" footer="0.3"/>
  <pageSetup horizontalDpi="600" verticalDpi="600" orientation="portrait" paperSize="9" r:id="rId1"/>
  <headerFooter alignWithMargins="0">
    <oddHeader>&amp;RUtskrift pr. &amp;D, &amp;T</oddHeader>
    <oddFooter>&amp;L&amp;A&amp;F&amp;Rside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zoomScaleSheetLayoutView="115" zoomScalePageLayoutView="0" workbookViewId="0" topLeftCell="A1">
      <pane ySplit="4" topLeftCell="BM5" activePane="bottomLeft" state="frozen"/>
      <selection pane="topLeft" activeCell="K41" sqref="K41"/>
      <selection pane="bottomLeft" activeCell="I59" sqref="I59"/>
    </sheetView>
  </sheetViews>
  <sheetFormatPr defaultColWidth="9.140625" defaultRowHeight="12.75"/>
  <cols>
    <col min="1" max="1" width="18.7109375" style="62" customWidth="1"/>
    <col min="2" max="2" width="10.8515625" style="62" bestFit="1" customWidth="1"/>
    <col min="3" max="3" width="10.57421875" style="62" bestFit="1" customWidth="1"/>
    <col min="4" max="4" width="12.421875" style="62" bestFit="1" customWidth="1"/>
    <col min="5" max="5" width="14.140625" style="62" bestFit="1" customWidth="1"/>
    <col min="6" max="6" width="10.8515625" style="62" bestFit="1" customWidth="1"/>
    <col min="7" max="7" width="9.28125" style="62" customWidth="1"/>
    <col min="8" max="16384" width="9.140625" style="62" customWidth="1"/>
  </cols>
  <sheetData>
    <row r="1" spans="1:6" ht="11.25">
      <c r="A1" s="64" t="s">
        <v>33</v>
      </c>
      <c r="B1" s="65"/>
      <c r="C1" s="65"/>
      <c r="D1" s="65"/>
      <c r="E1" s="65"/>
      <c r="F1" s="65"/>
    </row>
    <row r="2" spans="1:6" ht="11.25">
      <c r="A2" s="65"/>
      <c r="B2" s="65"/>
      <c r="C2" s="65"/>
      <c r="D2" s="65"/>
      <c r="E2" s="65"/>
      <c r="F2" s="65"/>
    </row>
    <row r="3" spans="1:6" ht="11.25">
      <c r="A3" s="64"/>
      <c r="B3" s="64" t="s">
        <v>5</v>
      </c>
      <c r="C3" s="64" t="s">
        <v>34</v>
      </c>
      <c r="D3" s="64" t="s">
        <v>2</v>
      </c>
      <c r="E3" s="64" t="s">
        <v>35</v>
      </c>
      <c r="F3" s="64" t="s">
        <v>36</v>
      </c>
    </row>
    <row r="4" spans="1:6" ht="11.25">
      <c r="A4" s="64" t="s">
        <v>121</v>
      </c>
      <c r="B4" s="64" t="s">
        <v>16</v>
      </c>
      <c r="C4" s="64" t="s">
        <v>16</v>
      </c>
      <c r="D4" s="64"/>
      <c r="E4" s="64"/>
      <c r="F4" s="66">
        <v>39813</v>
      </c>
    </row>
    <row r="5" spans="1:6" ht="11.25">
      <c r="A5" s="65" t="s">
        <v>37</v>
      </c>
      <c r="B5" s="63">
        <v>-652717.11</v>
      </c>
      <c r="C5" s="63">
        <v>592471</v>
      </c>
      <c r="D5" s="63">
        <v>583771.74</v>
      </c>
      <c r="E5" s="63">
        <v>8699.26</v>
      </c>
      <c r="F5" s="63">
        <v>-97509.37</v>
      </c>
    </row>
    <row r="6" spans="1:6" ht="11.25">
      <c r="A6" s="65" t="s">
        <v>38</v>
      </c>
      <c r="B6" s="63">
        <v>-901998.03</v>
      </c>
      <c r="C6" s="63">
        <v>911609</v>
      </c>
      <c r="D6" s="63">
        <v>584303.04</v>
      </c>
      <c r="E6" s="63">
        <v>327305.96</v>
      </c>
      <c r="F6" s="63">
        <v>-318753.99</v>
      </c>
    </row>
    <row r="7" spans="1:6" ht="11.25">
      <c r="A7" s="65" t="s">
        <v>39</v>
      </c>
      <c r="B7" s="63">
        <v>-619272</v>
      </c>
      <c r="C7" s="63">
        <v>520597</v>
      </c>
      <c r="D7" s="63">
        <v>584449.21</v>
      </c>
      <c r="E7" s="63">
        <v>-63852.21</v>
      </c>
      <c r="F7" s="63">
        <v>-48104.79</v>
      </c>
    </row>
    <row r="8" spans="1:6" ht="11.25">
      <c r="A8" s="64" t="s">
        <v>40</v>
      </c>
      <c r="B8" s="67">
        <v>-2173987.14</v>
      </c>
      <c r="C8" s="67">
        <v>2024677</v>
      </c>
      <c r="D8" s="67">
        <v>1752523.99</v>
      </c>
      <c r="E8" s="67">
        <v>272153.01</v>
      </c>
      <c r="F8" s="67">
        <v>-464368.15</v>
      </c>
    </row>
    <row r="9" spans="1:6" ht="11.25">
      <c r="A9" s="65" t="s">
        <v>41</v>
      </c>
      <c r="B9" s="63">
        <v>0</v>
      </c>
      <c r="C9" s="63">
        <v>0</v>
      </c>
      <c r="D9" s="63">
        <v>-1247</v>
      </c>
      <c r="E9" s="63">
        <v>1247</v>
      </c>
      <c r="F9" s="63">
        <v>-1247</v>
      </c>
    </row>
    <row r="10" spans="1:6" ht="11.25">
      <c r="A10" s="65" t="s">
        <v>42</v>
      </c>
      <c r="B10" s="63">
        <v>-43540.47</v>
      </c>
      <c r="C10" s="63">
        <v>43540</v>
      </c>
      <c r="D10" s="63">
        <v>43540.47</v>
      </c>
      <c r="E10" s="63">
        <v>-0.47000000000000003</v>
      </c>
      <c r="F10" s="63">
        <v>0</v>
      </c>
    </row>
    <row r="11" spans="1:6" ht="11.25">
      <c r="A11" s="65" t="s">
        <v>43</v>
      </c>
      <c r="B11" s="63">
        <v>-679940.04</v>
      </c>
      <c r="C11" s="63">
        <v>705678</v>
      </c>
      <c r="D11" s="63">
        <v>718291.31</v>
      </c>
      <c r="E11" s="63">
        <v>-12613.31</v>
      </c>
      <c r="F11" s="63">
        <v>280351.27</v>
      </c>
    </row>
    <row r="12" spans="1:6" ht="11.25">
      <c r="A12" s="65" t="s">
        <v>44</v>
      </c>
      <c r="B12" s="63">
        <v>-1606000</v>
      </c>
      <c r="C12" s="63">
        <v>1606002</v>
      </c>
      <c r="D12" s="63">
        <v>676759.92</v>
      </c>
      <c r="E12" s="63">
        <v>929242.0800000001</v>
      </c>
      <c r="F12" s="63">
        <v>-393906.08</v>
      </c>
    </row>
    <row r="13" spans="1:6" ht="11.25">
      <c r="A13" s="64" t="s">
        <v>45</v>
      </c>
      <c r="B13" s="67">
        <v>-2329480.51</v>
      </c>
      <c r="C13" s="67">
        <v>2355220</v>
      </c>
      <c r="D13" s="67">
        <v>1437344.7</v>
      </c>
      <c r="E13" s="67">
        <v>917875.3</v>
      </c>
      <c r="F13" s="67">
        <v>-114801.81</v>
      </c>
    </row>
    <row r="14" spans="1:6" ht="11.25">
      <c r="A14" s="65" t="s">
        <v>46</v>
      </c>
      <c r="B14" s="63">
        <v>-146895.94</v>
      </c>
      <c r="C14" s="63">
        <v>146896</v>
      </c>
      <c r="D14" s="63">
        <v>146895.94</v>
      </c>
      <c r="E14" s="63">
        <v>0.06</v>
      </c>
      <c r="F14" s="63">
        <v>0</v>
      </c>
    </row>
    <row r="15" spans="1:6" ht="11.25">
      <c r="A15" s="65" t="s">
        <v>47</v>
      </c>
      <c r="B15" s="63">
        <v>-964390.05</v>
      </c>
      <c r="C15" s="63">
        <v>754490.22</v>
      </c>
      <c r="D15" s="63">
        <v>760572.76</v>
      </c>
      <c r="E15" s="63">
        <v>-6082.54</v>
      </c>
      <c r="F15" s="63">
        <v>-203817.29</v>
      </c>
    </row>
    <row r="16" spans="1:6" ht="11.25">
      <c r="A16" s="65" t="s">
        <v>48</v>
      </c>
      <c r="B16" s="63">
        <v>77379.09</v>
      </c>
      <c r="C16" s="63">
        <v>0</v>
      </c>
      <c r="D16" s="63">
        <v>0</v>
      </c>
      <c r="E16" s="63">
        <v>0</v>
      </c>
      <c r="F16" s="63">
        <v>77379.09</v>
      </c>
    </row>
    <row r="17" spans="1:6" ht="11.25">
      <c r="A17" s="65" t="s">
        <v>49</v>
      </c>
      <c r="B17" s="63">
        <v>-15300499</v>
      </c>
      <c r="C17" s="63">
        <v>15300500.28</v>
      </c>
      <c r="D17" s="63">
        <v>13808911.24</v>
      </c>
      <c r="E17" s="63">
        <v>1491589.04</v>
      </c>
      <c r="F17" s="63">
        <v>-1496490.8</v>
      </c>
    </row>
    <row r="18" spans="1:6" ht="11.25">
      <c r="A18" s="65" t="s">
        <v>50</v>
      </c>
      <c r="B18" s="63">
        <v>-1894781.52</v>
      </c>
      <c r="C18" s="63">
        <v>1356361.06</v>
      </c>
      <c r="D18" s="63">
        <v>1577383.06</v>
      </c>
      <c r="E18" s="63">
        <v>-221022</v>
      </c>
      <c r="F18" s="63">
        <v>-475789.46</v>
      </c>
    </row>
    <row r="19" spans="1:6" ht="11.25">
      <c r="A19" s="65" t="s">
        <v>51</v>
      </c>
      <c r="B19" s="63">
        <v>-467215.76</v>
      </c>
      <c r="C19" s="63">
        <v>423012</v>
      </c>
      <c r="D19" s="63">
        <v>467216.31</v>
      </c>
      <c r="E19" s="63">
        <v>-44204.31</v>
      </c>
      <c r="F19" s="63">
        <v>0.55</v>
      </c>
    </row>
    <row r="20" spans="1:6" ht="11.25">
      <c r="A20" s="65" t="s">
        <v>52</v>
      </c>
      <c r="B20" s="63">
        <v>-204251.9</v>
      </c>
      <c r="C20" s="63">
        <v>204252</v>
      </c>
      <c r="D20" s="63">
        <v>204251.9</v>
      </c>
      <c r="E20" s="63">
        <v>0.1</v>
      </c>
      <c r="F20" s="63">
        <v>0</v>
      </c>
    </row>
    <row r="21" spans="1:6" ht="11.25">
      <c r="A21" s="65" t="s">
        <v>53</v>
      </c>
      <c r="B21" s="63">
        <v>-7736.12</v>
      </c>
      <c r="C21" s="63">
        <v>7736</v>
      </c>
      <c r="D21" s="63">
        <v>7736.12</v>
      </c>
      <c r="E21" s="63">
        <v>-0.12</v>
      </c>
      <c r="F21" s="63">
        <v>0</v>
      </c>
    </row>
    <row r="22" spans="1:6" ht="11.25">
      <c r="A22" s="65" t="s">
        <v>54</v>
      </c>
      <c r="B22" s="63">
        <v>-1862907.44</v>
      </c>
      <c r="C22" s="63">
        <v>1507627.26</v>
      </c>
      <c r="D22" s="63">
        <v>1562914.43</v>
      </c>
      <c r="E22" s="63">
        <v>-55287.17</v>
      </c>
      <c r="F22" s="63">
        <v>-576279.41</v>
      </c>
    </row>
    <row r="23" spans="1:6" ht="11.25">
      <c r="A23" s="65" t="s">
        <v>55</v>
      </c>
      <c r="B23" s="63">
        <v>-5362773.26</v>
      </c>
      <c r="C23" s="63">
        <v>5250065.04</v>
      </c>
      <c r="D23" s="63">
        <v>4713924.1</v>
      </c>
      <c r="E23" s="63">
        <v>536140.9400000001</v>
      </c>
      <c r="F23" s="63">
        <v>-732764.9500000001</v>
      </c>
    </row>
    <row r="24" spans="1:6" ht="11.25">
      <c r="A24" s="65" t="s">
        <v>56</v>
      </c>
      <c r="B24" s="63">
        <v>-5010263.37</v>
      </c>
      <c r="C24" s="63">
        <v>4848067.23</v>
      </c>
      <c r="D24" s="63">
        <v>3758635.08</v>
      </c>
      <c r="E24" s="63">
        <v>1089432.15</v>
      </c>
      <c r="F24" s="63">
        <v>-1324051.33</v>
      </c>
    </row>
    <row r="25" spans="1:6" ht="11.25">
      <c r="A25" s="65" t="s">
        <v>57</v>
      </c>
      <c r="B25" s="63">
        <v>-9740963.42</v>
      </c>
      <c r="C25" s="63">
        <v>9757168.39</v>
      </c>
      <c r="D25" s="63">
        <v>10155383.54</v>
      </c>
      <c r="E25" s="63">
        <v>-398215.15</v>
      </c>
      <c r="F25" s="63">
        <v>414420.12</v>
      </c>
    </row>
    <row r="26" spans="1:6" ht="11.25">
      <c r="A26" s="65" t="s">
        <v>58</v>
      </c>
      <c r="B26" s="63">
        <v>-7331.12</v>
      </c>
      <c r="C26" s="63">
        <v>7331</v>
      </c>
      <c r="D26" s="63">
        <v>7331.12</v>
      </c>
      <c r="E26" s="63">
        <v>-0.12</v>
      </c>
      <c r="F26" s="63">
        <v>0</v>
      </c>
    </row>
    <row r="27" spans="1:6" ht="11.25">
      <c r="A27" s="65" t="s">
        <v>59</v>
      </c>
      <c r="B27" s="63">
        <v>-98298.21</v>
      </c>
      <c r="C27" s="63">
        <v>98298</v>
      </c>
      <c r="D27" s="63">
        <v>-5595</v>
      </c>
      <c r="E27" s="63">
        <v>103893</v>
      </c>
      <c r="F27" s="63">
        <v>-103893.21</v>
      </c>
    </row>
    <row r="28" spans="1:6" ht="11.25">
      <c r="A28" s="65" t="s">
        <v>60</v>
      </c>
      <c r="B28" s="63">
        <v>-4509378.65</v>
      </c>
      <c r="C28" s="63">
        <v>3585131.02</v>
      </c>
      <c r="D28" s="63">
        <v>3377955.35</v>
      </c>
      <c r="E28" s="63">
        <v>207175.67</v>
      </c>
      <c r="F28" s="63">
        <v>-1031423.3</v>
      </c>
    </row>
    <row r="29" spans="1:6" ht="11.25">
      <c r="A29" s="65" t="s">
        <v>61</v>
      </c>
      <c r="B29" s="63">
        <v>-26057.12</v>
      </c>
      <c r="C29" s="63">
        <v>26057</v>
      </c>
      <c r="D29" s="63">
        <v>26243</v>
      </c>
      <c r="E29" s="63">
        <v>-186</v>
      </c>
      <c r="F29" s="63">
        <v>185.88</v>
      </c>
    </row>
    <row r="30" spans="1:6" ht="11.25">
      <c r="A30" s="65" t="s">
        <v>62</v>
      </c>
      <c r="B30" s="63">
        <v>-1719369.29</v>
      </c>
      <c r="C30" s="63">
        <v>1191125</v>
      </c>
      <c r="D30" s="63">
        <v>1455107.18</v>
      </c>
      <c r="E30" s="63">
        <v>-263982.18</v>
      </c>
      <c r="F30" s="63">
        <v>-264262.11</v>
      </c>
    </row>
    <row r="31" spans="1:6" ht="11.25">
      <c r="A31" s="65" t="s">
        <v>63</v>
      </c>
      <c r="B31" s="63">
        <v>-64175</v>
      </c>
      <c r="C31" s="63">
        <v>64175</v>
      </c>
      <c r="D31" s="63">
        <v>98829</v>
      </c>
      <c r="E31" s="63">
        <v>-34654</v>
      </c>
      <c r="F31" s="63">
        <v>0</v>
      </c>
    </row>
    <row r="32" spans="1:6" ht="11.25">
      <c r="A32" s="65" t="s">
        <v>64</v>
      </c>
      <c r="B32" s="63">
        <v>-6871840.12</v>
      </c>
      <c r="C32" s="63">
        <v>6790143.97</v>
      </c>
      <c r="D32" s="63">
        <v>6892486.2</v>
      </c>
      <c r="E32" s="63">
        <v>-102342.23</v>
      </c>
      <c r="F32" s="63">
        <v>-263550.92</v>
      </c>
    </row>
    <row r="33" spans="1:6" ht="11.25">
      <c r="A33" s="65" t="s">
        <v>65</v>
      </c>
      <c r="B33" s="63">
        <v>-255940.34</v>
      </c>
      <c r="C33" s="63">
        <v>182514</v>
      </c>
      <c r="D33" s="63">
        <v>138019.57</v>
      </c>
      <c r="E33" s="63">
        <v>44494.43</v>
      </c>
      <c r="F33" s="63">
        <v>0</v>
      </c>
    </row>
    <row r="34" spans="1:6" ht="11.25">
      <c r="A34" s="65" t="s">
        <v>66</v>
      </c>
      <c r="B34" s="63">
        <v>-1200000</v>
      </c>
      <c r="C34" s="63">
        <v>1199999</v>
      </c>
      <c r="D34" s="63">
        <v>1036570.4</v>
      </c>
      <c r="E34" s="63">
        <v>163428.6</v>
      </c>
      <c r="F34" s="63">
        <v>-163429.6</v>
      </c>
    </row>
    <row r="35" spans="1:6" ht="11.25">
      <c r="A35" s="65" t="s">
        <v>67</v>
      </c>
      <c r="B35" s="63">
        <v>-519196</v>
      </c>
      <c r="C35" s="63">
        <v>300000</v>
      </c>
      <c r="D35" s="63">
        <v>280298.18</v>
      </c>
      <c r="E35" s="63">
        <v>19701.82</v>
      </c>
      <c r="F35" s="63">
        <v>-238897.33000000002</v>
      </c>
    </row>
    <row r="36" spans="1:6" ht="11.25">
      <c r="A36" s="65" t="s">
        <v>68</v>
      </c>
      <c r="B36" s="63">
        <v>-405182</v>
      </c>
      <c r="C36" s="63">
        <v>81115</v>
      </c>
      <c r="D36" s="63">
        <v>0</v>
      </c>
      <c r="E36" s="63">
        <v>81115</v>
      </c>
      <c r="F36" s="63">
        <v>-405182</v>
      </c>
    </row>
    <row r="37" spans="1:6" ht="11.25">
      <c r="A37" s="65" t="s">
        <v>69</v>
      </c>
      <c r="B37" s="63">
        <v>-2395094</v>
      </c>
      <c r="C37" s="63">
        <v>1055846</v>
      </c>
      <c r="D37" s="63">
        <v>1280607.57</v>
      </c>
      <c r="E37" s="63">
        <v>-224761.57</v>
      </c>
      <c r="F37" s="63">
        <v>85513.57</v>
      </c>
    </row>
    <row r="38" spans="1:6" ht="11.25">
      <c r="A38" s="65" t="s">
        <v>70</v>
      </c>
      <c r="B38" s="63">
        <v>-754000</v>
      </c>
      <c r="C38" s="63">
        <v>853143</v>
      </c>
      <c r="D38" s="63">
        <v>552744.21</v>
      </c>
      <c r="E38" s="63">
        <v>300398.79</v>
      </c>
      <c r="F38" s="63">
        <v>-288239.79</v>
      </c>
    </row>
    <row r="39" spans="1:6" ht="11.25">
      <c r="A39" s="65" t="s">
        <v>71</v>
      </c>
      <c r="B39" s="63">
        <v>-510596.98000000004</v>
      </c>
      <c r="C39" s="63">
        <v>498350.66000000003</v>
      </c>
      <c r="D39" s="63">
        <v>664695.78</v>
      </c>
      <c r="E39" s="63">
        <v>-166345.12</v>
      </c>
      <c r="F39" s="63">
        <v>77048.8</v>
      </c>
    </row>
    <row r="40" spans="1:6" ht="11.25">
      <c r="A40" s="65" t="s">
        <v>72</v>
      </c>
      <c r="B40" s="63">
        <v>-67826.19</v>
      </c>
      <c r="C40" s="63">
        <v>67826</v>
      </c>
      <c r="D40" s="63">
        <v>67826.19</v>
      </c>
      <c r="E40" s="63">
        <v>-0.19</v>
      </c>
      <c r="F40" s="63">
        <v>0</v>
      </c>
    </row>
    <row r="41" spans="1:6" ht="11.25">
      <c r="A41" s="65" t="s">
        <v>73</v>
      </c>
      <c r="B41" s="63">
        <v>5668.05</v>
      </c>
      <c r="C41" s="63">
        <v>-20046</v>
      </c>
      <c r="D41" s="63">
        <v>-5668.05</v>
      </c>
      <c r="E41" s="63">
        <v>-14377.95</v>
      </c>
      <c r="F41" s="63">
        <v>0</v>
      </c>
    </row>
    <row r="42" spans="1:6" ht="11.25">
      <c r="A42" s="65" t="s">
        <v>74</v>
      </c>
      <c r="B42" s="63">
        <v>-227156</v>
      </c>
      <c r="C42" s="63">
        <v>227158</v>
      </c>
      <c r="D42" s="63">
        <v>227156</v>
      </c>
      <c r="E42" s="63">
        <v>2</v>
      </c>
      <c r="F42" s="63">
        <v>0</v>
      </c>
    </row>
    <row r="43" spans="1:6" ht="11.25">
      <c r="A43" s="65" t="s">
        <v>75</v>
      </c>
      <c r="B43" s="63">
        <v>-350000</v>
      </c>
      <c r="C43" s="63">
        <v>0</v>
      </c>
      <c r="D43" s="63">
        <v>10434.800000000001</v>
      </c>
      <c r="E43" s="63">
        <v>-10434.800000000001</v>
      </c>
      <c r="F43" s="63">
        <v>-269565.2</v>
      </c>
    </row>
    <row r="44" spans="1:6" ht="11.25">
      <c r="A44" s="65" t="s">
        <v>76</v>
      </c>
      <c r="B44" s="63">
        <v>-129222.39</v>
      </c>
      <c r="C44" s="63">
        <v>101558</v>
      </c>
      <c r="D44" s="63">
        <v>57949.5</v>
      </c>
      <c r="E44" s="63">
        <v>43608.5</v>
      </c>
      <c r="F44" s="63">
        <v>-71421.89</v>
      </c>
    </row>
    <row r="45" spans="1:6" ht="11.25">
      <c r="A45" s="64" t="s">
        <v>77</v>
      </c>
      <c r="B45" s="67">
        <v>-60990294.05</v>
      </c>
      <c r="C45" s="67">
        <v>55865900.13</v>
      </c>
      <c r="D45" s="67">
        <v>53326815.48</v>
      </c>
      <c r="E45" s="67">
        <v>2539084.65</v>
      </c>
      <c r="F45" s="67">
        <v>-7254510.58</v>
      </c>
    </row>
    <row r="46" spans="1:6" ht="11.25">
      <c r="A46" s="65" t="s">
        <v>78</v>
      </c>
      <c r="B46" s="63">
        <v>-43481.38</v>
      </c>
      <c r="C46" s="63">
        <v>43481</v>
      </c>
      <c r="D46" s="63">
        <v>42949.89</v>
      </c>
      <c r="E46" s="63">
        <v>531.11</v>
      </c>
      <c r="F46" s="63">
        <v>-531.49</v>
      </c>
    </row>
    <row r="47" spans="1:6" ht="11.25">
      <c r="A47" s="65" t="s">
        <v>79</v>
      </c>
      <c r="B47" s="63">
        <v>-332960.89</v>
      </c>
      <c r="C47" s="63">
        <v>354378</v>
      </c>
      <c r="D47" s="63">
        <v>335302.92</v>
      </c>
      <c r="E47" s="63">
        <v>19075.08</v>
      </c>
      <c r="F47" s="63">
        <v>1652.03</v>
      </c>
    </row>
    <row r="48" spans="1:6" ht="11.25">
      <c r="A48" s="65" t="s">
        <v>80</v>
      </c>
      <c r="B48" s="63">
        <v>-1086000</v>
      </c>
      <c r="C48" s="63">
        <v>338320</v>
      </c>
      <c r="D48" s="63">
        <v>713417.6</v>
      </c>
      <c r="E48" s="63">
        <v>-375097.60000000003</v>
      </c>
      <c r="F48" s="63">
        <v>-372582.4</v>
      </c>
    </row>
    <row r="49" spans="1:6" ht="11.25">
      <c r="A49" s="65" t="s">
        <v>81</v>
      </c>
      <c r="B49" s="63">
        <v>-899355</v>
      </c>
      <c r="C49" s="63">
        <v>546248</v>
      </c>
      <c r="D49" s="63">
        <v>559069.38</v>
      </c>
      <c r="E49" s="63">
        <v>-12821.380000000001</v>
      </c>
      <c r="F49" s="63">
        <v>-340285.62</v>
      </c>
    </row>
    <row r="50" spans="1:6" ht="11.25">
      <c r="A50" s="65" t="s">
        <v>82</v>
      </c>
      <c r="B50" s="63">
        <v>0</v>
      </c>
      <c r="C50" s="63">
        <v>0</v>
      </c>
      <c r="D50" s="63">
        <v>48789.270000000004</v>
      </c>
      <c r="E50" s="63">
        <v>-48789.270000000004</v>
      </c>
      <c r="F50" s="63">
        <v>-851210.73</v>
      </c>
    </row>
    <row r="51" spans="1:6" ht="11.25">
      <c r="A51" s="64" t="s">
        <v>83</v>
      </c>
      <c r="B51" s="67">
        <v>-2361797.27</v>
      </c>
      <c r="C51" s="67">
        <v>1282427</v>
      </c>
      <c r="D51" s="67">
        <v>1699529.06</v>
      </c>
      <c r="E51" s="67">
        <v>-417102.06</v>
      </c>
      <c r="F51" s="67">
        <v>-1562958.21</v>
      </c>
    </row>
    <row r="52" spans="1:6" ht="11.25">
      <c r="A52" s="65" t="s">
        <v>84</v>
      </c>
      <c r="B52" s="63">
        <v>-71831.73</v>
      </c>
      <c r="C52" s="63">
        <v>72000</v>
      </c>
      <c r="D52" s="63">
        <v>55358</v>
      </c>
      <c r="E52" s="63">
        <v>16642</v>
      </c>
      <c r="F52" s="63">
        <v>-16473.73</v>
      </c>
    </row>
    <row r="53" spans="1:6" ht="11.25">
      <c r="A53" s="65" t="s">
        <v>85</v>
      </c>
      <c r="B53" s="63">
        <v>-71831.73</v>
      </c>
      <c r="C53" s="63">
        <v>72000</v>
      </c>
      <c r="D53" s="63">
        <v>55358</v>
      </c>
      <c r="E53" s="63">
        <v>16642</v>
      </c>
      <c r="F53" s="63">
        <v>-16473.73</v>
      </c>
    </row>
    <row r="54" spans="1:6" ht="11.25">
      <c r="A54" s="65" t="s">
        <v>86</v>
      </c>
      <c r="B54" s="63">
        <v>123834.56</v>
      </c>
      <c r="C54" s="63">
        <v>0</v>
      </c>
      <c r="D54" s="63">
        <v>-123834.56</v>
      </c>
      <c r="E54" s="63">
        <v>123834.56</v>
      </c>
      <c r="F54" s="63">
        <v>0</v>
      </c>
    </row>
    <row r="55" spans="1:6" ht="11.25">
      <c r="A55" s="65" t="s">
        <v>87</v>
      </c>
      <c r="B55" s="63">
        <v>-225000</v>
      </c>
      <c r="C55" s="63">
        <v>200000</v>
      </c>
      <c r="D55" s="63">
        <v>200000</v>
      </c>
      <c r="E55" s="63">
        <v>0</v>
      </c>
      <c r="F55" s="63">
        <v>-275000</v>
      </c>
    </row>
    <row r="56" spans="1:6" ht="11.25">
      <c r="A56" s="65" t="s">
        <v>88</v>
      </c>
      <c r="B56" s="63">
        <v>-122833</v>
      </c>
      <c r="C56" s="63">
        <v>122833</v>
      </c>
      <c r="D56" s="63">
        <v>122833</v>
      </c>
      <c r="E56" s="63">
        <v>0</v>
      </c>
      <c r="F56" s="63">
        <v>0</v>
      </c>
    </row>
    <row r="57" spans="1:6" ht="11.25">
      <c r="A57" s="64" t="s">
        <v>89</v>
      </c>
      <c r="B57" s="67">
        <v>-223998.44</v>
      </c>
      <c r="C57" s="67">
        <v>322833</v>
      </c>
      <c r="D57" s="67">
        <v>198998.44</v>
      </c>
      <c r="E57" s="67">
        <v>123834.56</v>
      </c>
      <c r="F57" s="67">
        <v>-275000</v>
      </c>
    </row>
    <row r="58" spans="1:6" ht="11.25">
      <c r="A58" s="65" t="s">
        <v>90</v>
      </c>
      <c r="B58" s="63">
        <v>-2608.9</v>
      </c>
      <c r="C58" s="63">
        <v>0</v>
      </c>
      <c r="D58" s="63">
        <v>41183.92</v>
      </c>
      <c r="E58" s="63">
        <v>-41183.92</v>
      </c>
      <c r="F58" s="63">
        <v>38575.020000000004</v>
      </c>
    </row>
    <row r="59" spans="1:6" ht="11.25">
      <c r="A59" s="64" t="s">
        <v>91</v>
      </c>
      <c r="B59" s="67">
        <v>-2608.9</v>
      </c>
      <c r="C59" s="67">
        <v>0</v>
      </c>
      <c r="D59" s="67">
        <v>41183.92</v>
      </c>
      <c r="E59" s="67">
        <v>-41183.92</v>
      </c>
      <c r="F59" s="67">
        <v>38575.020000000004</v>
      </c>
    </row>
    <row r="60" spans="1:6" ht="11.25">
      <c r="A60" s="65" t="s">
        <v>92</v>
      </c>
      <c r="B60" s="63">
        <v>-273433.69</v>
      </c>
      <c r="C60" s="63">
        <v>271768</v>
      </c>
      <c r="D60" s="63">
        <v>321982.02</v>
      </c>
      <c r="E60" s="63">
        <v>-50214.020000000004</v>
      </c>
      <c r="F60" s="63">
        <v>-198323.62</v>
      </c>
    </row>
    <row r="61" spans="1:6" ht="11.25">
      <c r="A61" s="65" t="s">
        <v>93</v>
      </c>
      <c r="B61" s="63">
        <v>-298104.26</v>
      </c>
      <c r="C61" s="63">
        <v>135000</v>
      </c>
      <c r="D61" s="63">
        <v>133762.94</v>
      </c>
      <c r="E61" s="63">
        <v>1237.06</v>
      </c>
      <c r="F61" s="63">
        <v>-164341.48</v>
      </c>
    </row>
    <row r="62" spans="1:6" ht="11.25">
      <c r="A62" s="64" t="s">
        <v>94</v>
      </c>
      <c r="B62" s="67">
        <v>-571537.9500000001</v>
      </c>
      <c r="C62" s="67">
        <v>406768</v>
      </c>
      <c r="D62" s="67">
        <v>455744.96</v>
      </c>
      <c r="E62" s="67">
        <v>-48976.96</v>
      </c>
      <c r="F62" s="67">
        <v>-362665.10000000003</v>
      </c>
    </row>
    <row r="63" spans="1:6" ht="11.25">
      <c r="A63" s="64" t="s">
        <v>95</v>
      </c>
      <c r="B63" s="67">
        <v>-68725535.99</v>
      </c>
      <c r="C63" s="67">
        <v>62329825.13</v>
      </c>
      <c r="D63" s="67">
        <v>58967498.55</v>
      </c>
      <c r="E63" s="67">
        <v>3362326.58</v>
      </c>
      <c r="F63" s="67">
        <v>-10012202.56</v>
      </c>
    </row>
    <row r="65" ht="11.25">
      <c r="A65" s="78"/>
    </row>
    <row r="66" ht="11.25">
      <c r="A66" s="79"/>
    </row>
  </sheetData>
  <sheetProtection/>
  <printOptions/>
  <pageMargins left="0.7" right="0.7" top="0.75" bottom="0.75" header="0.3" footer="0.3"/>
  <pageSetup horizontalDpi="600" verticalDpi="600" orientation="portrait" paperSize="9" r:id="rId1"/>
  <headerFooter alignWithMargins="0">
    <oddHeader>&amp;RUtskrift pr. &amp;D, &amp;T</oddHeader>
    <oddFooter>&amp;L&amp;A&amp;F&amp;Rside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Teis Daniel Kjelling</cp:lastModifiedBy>
  <cp:lastPrinted>2009-03-09T15:08:49Z</cp:lastPrinted>
  <dcterms:created xsi:type="dcterms:W3CDTF">2009-02-12T08:46:17Z</dcterms:created>
  <dcterms:modified xsi:type="dcterms:W3CDTF">2009-03-11T10:10:08Z</dcterms:modified>
  <cp:category/>
  <cp:version/>
  <cp:contentType/>
  <cp:contentStatus/>
</cp:coreProperties>
</file>